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RIBEIRÃO PRETO\Fenasucro\Fenasucro\"/>
    </mc:Choice>
  </mc:AlternateContent>
  <bookViews>
    <workbookView xWindow="0" yWindow="0" windowWidth="20490" windowHeight="7620" tabRatio="646"/>
  </bookViews>
  <sheets>
    <sheet name="FENASUCRO " sheetId="3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</workbook>
</file>

<file path=xl/calcChain.xml><?xml version="1.0" encoding="utf-8"?>
<calcChain xmlns="http://schemas.openxmlformats.org/spreadsheetml/2006/main">
  <c r="H40" i="3" l="1"/>
  <c r="K40" i="3"/>
  <c r="N38" i="3"/>
  <c r="J30" i="3"/>
  <c r="H30" i="3"/>
  <c r="N29" i="3"/>
  <c r="N30" i="3" s="1"/>
  <c r="H27" i="3"/>
  <c r="K27" i="3"/>
  <c r="N22" i="3"/>
  <c r="N27" i="3" s="1"/>
  <c r="N23" i="3"/>
  <c r="N24" i="3"/>
  <c r="N25" i="3"/>
  <c r="N26" i="3"/>
  <c r="N11" i="3"/>
  <c r="H19" i="3"/>
  <c r="N14" i="3"/>
  <c r="N13" i="3"/>
  <c r="N12" i="3"/>
  <c r="N19" i="3" s="1"/>
  <c r="K12" i="3"/>
  <c r="K13" i="3"/>
  <c r="K14" i="3"/>
  <c r="K15" i="3"/>
  <c r="K16" i="3"/>
  <c r="K17" i="3"/>
  <c r="K18" i="3"/>
  <c r="K11" i="3"/>
  <c r="K19" i="3" s="1"/>
  <c r="N39" i="3"/>
  <c r="N37" i="3"/>
  <c r="N36" i="3"/>
  <c r="N35" i="3"/>
  <c r="J27" i="3"/>
  <c r="N21" i="3"/>
  <c r="N33" i="3"/>
  <c r="N34" i="3"/>
  <c r="J40" i="3"/>
  <c r="N32" i="3"/>
  <c r="N40" i="3" s="1"/>
  <c r="J19" i="3"/>
  <c r="J41" i="3" s="1"/>
  <c r="N17" i="3"/>
  <c r="N15" i="3"/>
  <c r="N16" i="3"/>
  <c r="N18" i="3"/>
  <c r="N41" i="3" l="1"/>
</calcChain>
</file>

<file path=xl/sharedStrings.xml><?xml version="1.0" encoding="utf-8"?>
<sst xmlns="http://schemas.openxmlformats.org/spreadsheetml/2006/main" count="143" uniqueCount="43">
  <si>
    <t>PROGRAMA</t>
  </si>
  <si>
    <t>CONVERSÃO</t>
  </si>
  <si>
    <t>R$
UNITÁRIO</t>
  </si>
  <si>
    <t>R$
TOTAL</t>
  </si>
  <si>
    <t>PERÍODO</t>
  </si>
  <si>
    <t>Nº DE INSERÇÕES NO PERÍODO</t>
  </si>
  <si>
    <t>Emissora</t>
  </si>
  <si>
    <t>Evento:</t>
  </si>
  <si>
    <t>Período:</t>
  </si>
  <si>
    <t>SECUNDAGEM</t>
  </si>
  <si>
    <t>TOTAL</t>
  </si>
  <si>
    <t>Gênero:</t>
  </si>
  <si>
    <t>Praça:</t>
  </si>
  <si>
    <t>30"</t>
  </si>
  <si>
    <t>Record Interior SP</t>
  </si>
  <si>
    <t>Fala Brasil</t>
  </si>
  <si>
    <t>Balanço Geral</t>
  </si>
  <si>
    <t>SP Record</t>
  </si>
  <si>
    <t>Jornal da Record</t>
  </si>
  <si>
    <t>Domingo Espetacular</t>
  </si>
  <si>
    <t>05"</t>
  </si>
  <si>
    <t>Cidade Alerta Interior</t>
  </si>
  <si>
    <t xml:space="preserve">ESQUEMA COMERCIAL  </t>
  </si>
  <si>
    <t>Comercial</t>
  </si>
  <si>
    <t>Franca / Ri. Preto</t>
  </si>
  <si>
    <t xml:space="preserve">Subtotal  </t>
  </si>
  <si>
    <t xml:space="preserve">Total  </t>
  </si>
  <si>
    <t>Jornal SP Record</t>
  </si>
  <si>
    <t>Fenasucro</t>
  </si>
  <si>
    <t>Assinatura de 05"- Pré-Evento</t>
  </si>
  <si>
    <t>Agro Record</t>
  </si>
  <si>
    <t>IA DOM</t>
  </si>
  <si>
    <t>IMPACTOS TELESP</t>
  </si>
  <si>
    <t>COM TELESP</t>
  </si>
  <si>
    <t>GRP</t>
  </si>
  <si>
    <t>Assinatura de 05"- Durante o Evento</t>
  </si>
  <si>
    <t>Agro Record - Vinheta de 05"</t>
  </si>
  <si>
    <t>Patrocínio do Programa Especial</t>
  </si>
  <si>
    <t>ENTREGA COMERCIAL FENASUCRO</t>
  </si>
  <si>
    <t>Tabela de Preços: Outubro/23</t>
  </si>
  <si>
    <t>Ago/24</t>
  </si>
  <si>
    <t>Novela 22h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</si>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</sst>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7" formatCode="&quot;R$&quot;\ #,##0.00;[Red]\-&quot;R$&quot;\ #,##0.00"/>
    <numFmt numFmtId="177" formatCode="_(* #,##0.00_);_(* \(#,##0.00\);_(* &quot;-&quot;??_);_(@_)"/>
    <numFmt numFmtId="192" formatCode="0.000"/>
    <numFmt numFmtId="194" formatCode="&quot;R$&quot;\ 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77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10" fillId="0" borderId="2" xfId="2" applyFont="1" applyBorder="1" applyAlignment="1">
      <alignment vertical="center"/>
    </xf>
    <xf numFmtId="177" fontId="10" fillId="0" borderId="2" xfId="2" applyFont="1" applyBorder="1" applyAlignment="1">
      <alignment horizontal="left" vertical="center"/>
    </xf>
    <xf numFmtId="177" fontId="10" fillId="3" borderId="2" xfId="2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center" vertical="center"/>
    </xf>
    <xf numFmtId="192" fontId="11" fillId="3" borderId="3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94" fontId="8" fillId="0" borderId="1" xfId="2" applyNumberFormat="1" applyFont="1" applyBorder="1" applyAlignment="1">
      <alignment horizontal="center" vertical="center"/>
    </xf>
    <xf numFmtId="194" fontId="11" fillId="3" borderId="1" xfId="1" applyNumberFormat="1" applyFont="1" applyFill="1" applyBorder="1" applyAlignment="1">
      <alignment horizontal="center" vertical="center"/>
    </xf>
    <xf numFmtId="177" fontId="10" fillId="0" borderId="2" xfId="2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192" fontId="8" fillId="0" borderId="3" xfId="1" applyNumberFormat="1" applyFont="1" applyBorder="1" applyAlignment="1">
      <alignment horizontal="center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94" fontId="8" fillId="0" borderId="1" xfId="1" applyNumberFormat="1" applyFont="1" applyFill="1" applyBorder="1" applyAlignment="1">
      <alignment horizontal="center" vertical="center"/>
    </xf>
    <xf numFmtId="177" fontId="10" fillId="0" borderId="2" xfId="2" quotePrefix="1" applyFont="1" applyBorder="1" applyAlignment="1">
      <alignment vertical="center"/>
    </xf>
    <xf numFmtId="0" fontId="11" fillId="3" borderId="4" xfId="1" applyFont="1" applyFill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16" fontId="8" fillId="0" borderId="6" xfId="1" quotePrefix="1" applyNumberFormat="1" applyFont="1" applyBorder="1" applyAlignment="1">
      <alignment horizontal="center" vertical="center"/>
    </xf>
    <xf numFmtId="16" fontId="8" fillId="0" borderId="7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3" fontId="11" fillId="3" borderId="3" xfId="1" applyNumberFormat="1" applyFont="1" applyFill="1" applyBorder="1" applyAlignment="1">
      <alignment horizontal="center" vertical="center"/>
    </xf>
    <xf numFmtId="0" fontId="8" fillId="0" borderId="3" xfId="1" quotePrefix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167" fontId="8" fillId="0" borderId="4" xfId="1" applyNumberFormat="1" applyFont="1" applyBorder="1" applyAlignment="1">
      <alignment horizontal="center" vertical="center"/>
    </xf>
    <xf numFmtId="3" fontId="11" fillId="3" borderId="4" xfId="1" applyNumberFormat="1" applyFont="1" applyFill="1" applyBorder="1" applyAlignment="1">
      <alignment horizontal="center" vertical="center"/>
    </xf>
    <xf numFmtId="16" fontId="8" fillId="0" borderId="6" xfId="1" quotePrefix="1" applyNumberFormat="1" applyFont="1" applyBorder="1" applyAlignment="1">
      <alignment horizontal="center" vertical="center"/>
    </xf>
    <xf numFmtId="16" fontId="8" fillId="0" borderId="7" xfId="1" quotePrefix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left" vertical="center" wrapText="1"/>
    </xf>
    <xf numFmtId="16" fontId="8" fillId="0" borderId="6" xfId="1" quotePrefix="1" applyNumberFormat="1" applyFont="1" applyBorder="1" applyAlignment="1">
      <alignment horizontal="center" vertical="center"/>
    </xf>
    <xf numFmtId="16" fontId="8" fillId="0" borderId="7" xfId="1" quotePrefix="1" applyNumberFormat="1" applyFont="1" applyBorder="1" applyAlignment="1">
      <alignment horizontal="center" vertical="center"/>
    </xf>
    <xf numFmtId="16" fontId="8" fillId="0" borderId="7" xfId="1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" fontId="8" fillId="0" borderId="8" xfId="1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1209675</xdr:colOff>
      <xdr:row>2</xdr:row>
      <xdr:rowOff>95250</xdr:rowOff>
    </xdr:from>
    <xdr:to>
      <xdr:col>14</xdr:col>
      <xdr:colOff>38100</xdr:colOff>
      <xdr:row>6</xdr:row>
      <xdr:rowOff>180975</xdr:rowOff>
    </xdr:to>
    <xdr:pic>
      <xdr:nvPicPr>
        <xdr:cNvPr id="1055" name="Imagem 1" descr="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5825" y="581025"/>
          <a:ext cx="13430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zoomScale="90" zoomScaleNormal="90" workbookViewId="0"/>
  </sheetViews>
  <sheetFormatPr defaultRowHeight="12.75" x14ac:dyDescent="0.2"/>
  <cols>
    <col min="1" max="1" width="3.7109375" style="11" customWidth="1"/>
    <col min="2" max="2" width="13.85546875" style="11" customWidth="1"/>
    <col min="3" max="3" width="29.28515625" style="11" bestFit="1" customWidth="1"/>
    <col min="4" max="4" width="16.7109375" style="11" customWidth="1"/>
    <col min="5" max="5" width="37.7109375" style="11" bestFit="1" customWidth="1"/>
    <col min="6" max="9" width="16.85546875" style="11" customWidth="1"/>
    <col min="10" max="10" width="22.42578125" style="11" customWidth="1"/>
    <col min="11" max="11" width="17" style="11" customWidth="1"/>
    <col min="12" max="12" width="15.5703125" style="11" bestFit="1" customWidth="1"/>
    <col min="13" max="13" width="19.5703125" style="11" bestFit="1" customWidth="1"/>
    <col min="14" max="14" width="18.140625" style="11" bestFit="1" customWidth="1"/>
    <col min="15" max="15" width="11.85546875" style="11" customWidth="1"/>
    <col min="16" max="16" width="17.140625" style="11" customWidth="1"/>
    <col min="17" max="16384" width="9.140625" style="11"/>
  </cols>
  <sheetData>
    <row r="1" spans="2:14" ht="18.75" customHeight="1" x14ac:dyDescent="0.2"/>
    <row r="2" spans="2:14" ht="20.100000000000001" customHeight="1" x14ac:dyDescent="0.2">
      <c r="B2" s="18" t="s">
        <v>6</v>
      </c>
      <c r="C2" s="17" t="s">
        <v>14</v>
      </c>
    </row>
    <row r="3" spans="2:14" ht="20.100000000000001" customHeight="1" x14ac:dyDescent="0.2">
      <c r="B3" s="18" t="s">
        <v>12</v>
      </c>
      <c r="C3" s="17" t="s">
        <v>24</v>
      </c>
    </row>
    <row r="4" spans="2:14" ht="42" customHeight="1" x14ac:dyDescent="0.2">
      <c r="B4" s="18" t="s">
        <v>7</v>
      </c>
      <c r="C4" s="24" t="s">
        <v>28</v>
      </c>
    </row>
    <row r="5" spans="2:14" ht="20.100000000000001" customHeight="1" x14ac:dyDescent="0.2">
      <c r="B5" s="18" t="s">
        <v>11</v>
      </c>
      <c r="C5" s="16"/>
    </row>
    <row r="6" spans="2:14" ht="20.100000000000001" customHeight="1" x14ac:dyDescent="0.2">
      <c r="B6" s="18" t="s">
        <v>8</v>
      </c>
      <c r="C6" s="30" t="s">
        <v>40</v>
      </c>
    </row>
    <row r="7" spans="2:14" ht="20.100000000000001" customHeight="1" x14ac:dyDescent="0.2">
      <c r="B7" s="14"/>
      <c r="C7" s="14"/>
      <c r="D7" s="15"/>
    </row>
    <row r="8" spans="2:14" ht="20.100000000000001" customHeight="1" x14ac:dyDescent="0.2"/>
    <row r="9" spans="2:14" s="6" customFormat="1" ht="39.950000000000003" customHeight="1" x14ac:dyDescent="0.2">
      <c r="B9" s="61" t="s">
        <v>38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14" s="9" customFormat="1" ht="27.75" customHeight="1" x14ac:dyDescent="0.2">
      <c r="B10" s="50" t="s">
        <v>0</v>
      </c>
      <c r="C10" s="51"/>
      <c r="D10" s="3" t="s">
        <v>4</v>
      </c>
      <c r="E10" s="3" t="s">
        <v>22</v>
      </c>
      <c r="F10" s="2" t="s">
        <v>9</v>
      </c>
      <c r="G10" s="2" t="s">
        <v>31</v>
      </c>
      <c r="H10" s="2" t="s">
        <v>32</v>
      </c>
      <c r="I10" s="2" t="s">
        <v>33</v>
      </c>
      <c r="J10" s="4" t="s">
        <v>5</v>
      </c>
      <c r="K10" s="4" t="s">
        <v>34</v>
      </c>
      <c r="L10" s="5" t="s">
        <v>1</v>
      </c>
      <c r="M10" s="3" t="s">
        <v>2</v>
      </c>
      <c r="N10" s="3" t="s">
        <v>3</v>
      </c>
    </row>
    <row r="11" spans="2:14" s="1" customFormat="1" ht="15.95" customHeight="1" x14ac:dyDescent="0.2">
      <c r="B11" s="52" t="s">
        <v>15</v>
      </c>
      <c r="C11" s="53"/>
      <c r="D11" s="58" t="s">
        <v>40</v>
      </c>
      <c r="E11" s="12" t="s">
        <v>29</v>
      </c>
      <c r="F11" s="25" t="s">
        <v>20</v>
      </c>
      <c r="G11" s="25">
        <v>3.04</v>
      </c>
      <c r="H11" s="45">
        <v>435783</v>
      </c>
      <c r="I11" s="46">
        <v>14.22</v>
      </c>
      <c r="J11" s="13">
        <v>8</v>
      </c>
      <c r="K11" s="42">
        <f>G11*J11</f>
        <v>24.32</v>
      </c>
      <c r="L11" s="26">
        <v>0.375</v>
      </c>
      <c r="M11" s="29">
        <v>2162</v>
      </c>
      <c r="N11" s="22">
        <f>(M11*J11)*L11</f>
        <v>6486</v>
      </c>
    </row>
    <row r="12" spans="2:14" s="1" customFormat="1" ht="15.95" customHeight="1" x14ac:dyDescent="0.2">
      <c r="B12" s="52" t="s">
        <v>16</v>
      </c>
      <c r="C12" s="53"/>
      <c r="D12" s="60"/>
      <c r="E12" s="12" t="s">
        <v>29</v>
      </c>
      <c r="F12" s="25" t="s">
        <v>20</v>
      </c>
      <c r="G12" s="25">
        <v>4.26</v>
      </c>
      <c r="H12" s="45">
        <v>672547</v>
      </c>
      <c r="I12" s="46">
        <v>8.7899999999999991</v>
      </c>
      <c r="J12" s="13">
        <v>8</v>
      </c>
      <c r="K12" s="42">
        <f t="shared" ref="K12:K18" si="0">G12*J12</f>
        <v>34.08</v>
      </c>
      <c r="L12" s="26">
        <v>0.375</v>
      </c>
      <c r="M12" s="29">
        <v>2000</v>
      </c>
      <c r="N12" s="22">
        <f>M12*J12*L12</f>
        <v>6000</v>
      </c>
    </row>
    <row r="13" spans="2:14" s="1" customFormat="1" ht="15.95" customHeight="1" x14ac:dyDescent="0.2">
      <c r="B13" s="52" t="s">
        <v>21</v>
      </c>
      <c r="C13" s="53"/>
      <c r="D13" s="60"/>
      <c r="E13" s="12" t="s">
        <v>29</v>
      </c>
      <c r="F13" s="25" t="s">
        <v>20</v>
      </c>
      <c r="G13" s="25">
        <v>5.93</v>
      </c>
      <c r="H13" s="45">
        <v>878429</v>
      </c>
      <c r="I13" s="46">
        <v>7</v>
      </c>
      <c r="J13" s="13">
        <v>8</v>
      </c>
      <c r="K13" s="42">
        <f t="shared" si="0"/>
        <v>47.44</v>
      </c>
      <c r="L13" s="26">
        <v>0.375</v>
      </c>
      <c r="M13" s="29">
        <v>2508</v>
      </c>
      <c r="N13" s="22">
        <f>M13*J13*L13</f>
        <v>7524</v>
      </c>
    </row>
    <row r="14" spans="2:14" s="1" customFormat="1" ht="15.95" customHeight="1" x14ac:dyDescent="0.2">
      <c r="B14" s="52" t="s">
        <v>17</v>
      </c>
      <c r="C14" s="53"/>
      <c r="D14" s="60"/>
      <c r="E14" s="12" t="s">
        <v>29</v>
      </c>
      <c r="F14" s="25" t="s">
        <v>20</v>
      </c>
      <c r="G14" s="25">
        <v>6.88</v>
      </c>
      <c r="H14" s="45">
        <v>1032840</v>
      </c>
      <c r="I14" s="46">
        <v>11.1</v>
      </c>
      <c r="J14" s="13">
        <v>8</v>
      </c>
      <c r="K14" s="42">
        <f t="shared" si="0"/>
        <v>55.04</v>
      </c>
      <c r="L14" s="26">
        <v>0.375</v>
      </c>
      <c r="M14" s="29">
        <v>4169</v>
      </c>
      <c r="N14" s="22">
        <f>(M14*J14)*L14</f>
        <v>12507</v>
      </c>
    </row>
    <row r="15" spans="2:14" s="1" customFormat="1" ht="15.95" customHeight="1" x14ac:dyDescent="0.2">
      <c r="B15" s="52" t="s">
        <v>18</v>
      </c>
      <c r="C15" s="53"/>
      <c r="D15" s="60"/>
      <c r="E15" s="12" t="s">
        <v>29</v>
      </c>
      <c r="F15" s="25" t="s">
        <v>20</v>
      </c>
      <c r="G15" s="25">
        <v>3.76</v>
      </c>
      <c r="H15" s="45">
        <v>566175</v>
      </c>
      <c r="I15" s="46">
        <v>36.07</v>
      </c>
      <c r="J15" s="13">
        <v>8</v>
      </c>
      <c r="K15" s="42">
        <f t="shared" si="0"/>
        <v>30.08</v>
      </c>
      <c r="L15" s="26">
        <v>0.375</v>
      </c>
      <c r="M15" s="29">
        <v>7127</v>
      </c>
      <c r="N15" s="22">
        <f>J15*L15*M15</f>
        <v>21381</v>
      </c>
    </row>
    <row r="16" spans="2:14" s="1" customFormat="1" ht="15.95" customHeight="1" x14ac:dyDescent="0.2">
      <c r="B16" s="52" t="s">
        <v>41</v>
      </c>
      <c r="C16" s="53"/>
      <c r="D16" s="60"/>
      <c r="E16" s="12" t="s">
        <v>29</v>
      </c>
      <c r="F16" s="25" t="s">
        <v>20</v>
      </c>
      <c r="G16" s="25">
        <v>4.4800000000000004</v>
      </c>
      <c r="H16" s="45">
        <v>162990</v>
      </c>
      <c r="I16" s="46">
        <v>40.93</v>
      </c>
      <c r="J16" s="13">
        <v>2</v>
      </c>
      <c r="K16" s="42">
        <f t="shared" si="0"/>
        <v>8.9600000000000009</v>
      </c>
      <c r="L16" s="26">
        <v>0.375</v>
      </c>
      <c r="M16" s="29">
        <v>7308</v>
      </c>
      <c r="N16" s="22">
        <f>J16*L16*M16</f>
        <v>5481</v>
      </c>
    </row>
    <row r="17" spans="2:14" s="1" customFormat="1" ht="15.95" customHeight="1" x14ac:dyDescent="0.2">
      <c r="B17" s="27" t="s">
        <v>30</v>
      </c>
      <c r="C17" s="28"/>
      <c r="D17" s="60"/>
      <c r="E17" s="12" t="s">
        <v>29</v>
      </c>
      <c r="F17" s="25" t="s">
        <v>20</v>
      </c>
      <c r="G17" s="25">
        <v>2.36</v>
      </c>
      <c r="H17" s="45">
        <v>347425</v>
      </c>
      <c r="I17" s="46">
        <v>10.44</v>
      </c>
      <c r="J17" s="13">
        <v>6</v>
      </c>
      <c r="K17" s="42">
        <f t="shared" si="0"/>
        <v>14.16</v>
      </c>
      <c r="L17" s="26">
        <v>0.375</v>
      </c>
      <c r="M17" s="29">
        <v>1700</v>
      </c>
      <c r="N17" s="22">
        <f>J17*L17*M17</f>
        <v>3825</v>
      </c>
    </row>
    <row r="18" spans="2:14" s="1" customFormat="1" ht="15.95" customHeight="1" x14ac:dyDescent="0.2">
      <c r="B18" s="52" t="s">
        <v>19</v>
      </c>
      <c r="C18" s="53"/>
      <c r="D18" s="62"/>
      <c r="E18" s="12" t="s">
        <v>29</v>
      </c>
      <c r="F18" s="25" t="s">
        <v>20</v>
      </c>
      <c r="G18" s="25">
        <v>5.62</v>
      </c>
      <c r="H18" s="45">
        <v>273651</v>
      </c>
      <c r="I18" s="46">
        <v>22.57</v>
      </c>
      <c r="J18" s="13">
        <v>2</v>
      </c>
      <c r="K18" s="42">
        <f t="shared" si="0"/>
        <v>11.24</v>
      </c>
      <c r="L18" s="26">
        <v>0.375</v>
      </c>
      <c r="M18" s="29">
        <v>8622</v>
      </c>
      <c r="N18" s="22">
        <f>J18*L18*M18</f>
        <v>6466.5</v>
      </c>
    </row>
    <row r="19" spans="2:14" s="21" customFormat="1" ht="24" customHeight="1" x14ac:dyDescent="0.2">
      <c r="B19" s="54" t="s">
        <v>25</v>
      </c>
      <c r="C19" s="55"/>
      <c r="D19" s="55"/>
      <c r="E19" s="55"/>
      <c r="F19" s="56"/>
      <c r="G19" s="31"/>
      <c r="H19" s="47">
        <f>SUM(H11:H18)</f>
        <v>4369840</v>
      </c>
      <c r="I19" s="31"/>
      <c r="J19" s="19">
        <f>SUM(J11:J18)</f>
        <v>50</v>
      </c>
      <c r="K19" s="43">
        <f>SUM(K11:K18)</f>
        <v>225.32</v>
      </c>
      <c r="L19" s="20"/>
      <c r="M19" s="19" t="s">
        <v>10</v>
      </c>
      <c r="N19" s="23">
        <f>SUM(N11:N18)</f>
        <v>69670.5</v>
      </c>
    </row>
    <row r="20" spans="2:14" s="9" customFormat="1" ht="27.75" customHeight="1" x14ac:dyDescent="0.2">
      <c r="B20" s="50" t="s">
        <v>0</v>
      </c>
      <c r="C20" s="51"/>
      <c r="D20" s="3" t="s">
        <v>4</v>
      </c>
      <c r="E20" s="3" t="s">
        <v>22</v>
      </c>
      <c r="F20" s="2" t="s">
        <v>9</v>
      </c>
      <c r="G20" s="2" t="s">
        <v>31</v>
      </c>
      <c r="H20" s="2" t="s">
        <v>32</v>
      </c>
      <c r="I20" s="2" t="s">
        <v>33</v>
      </c>
      <c r="J20" s="4" t="s">
        <v>5</v>
      </c>
      <c r="K20" s="4" t="s">
        <v>34</v>
      </c>
      <c r="L20" s="5" t="s">
        <v>1</v>
      </c>
      <c r="M20" s="3" t="s">
        <v>2</v>
      </c>
      <c r="N20" s="3" t="s">
        <v>3</v>
      </c>
    </row>
    <row r="21" spans="2:14" s="1" customFormat="1" ht="15.95" customHeight="1" x14ac:dyDescent="0.2">
      <c r="B21" s="52" t="s">
        <v>15</v>
      </c>
      <c r="C21" s="53"/>
      <c r="D21" s="58" t="s">
        <v>40</v>
      </c>
      <c r="E21" s="12" t="s">
        <v>35</v>
      </c>
      <c r="F21" s="25" t="s">
        <v>20</v>
      </c>
      <c r="G21" s="25">
        <v>3.04</v>
      </c>
      <c r="H21" s="45">
        <v>272364</v>
      </c>
      <c r="I21" s="46">
        <v>14.22</v>
      </c>
      <c r="J21" s="13">
        <v>5</v>
      </c>
      <c r="K21" s="42">
        <v>15.2</v>
      </c>
      <c r="L21" s="26">
        <v>0.375</v>
      </c>
      <c r="M21" s="29">
        <v>2162</v>
      </c>
      <c r="N21" s="22">
        <f t="shared" ref="N21:N26" si="1">J21*L21*M21</f>
        <v>4053.75</v>
      </c>
    </row>
    <row r="22" spans="2:14" s="1" customFormat="1" ht="15.95" customHeight="1" x14ac:dyDescent="0.2">
      <c r="B22" s="32" t="s">
        <v>16</v>
      </c>
      <c r="C22" s="33"/>
      <c r="D22" s="59"/>
      <c r="E22" s="12" t="s">
        <v>35</v>
      </c>
      <c r="F22" s="25" t="s">
        <v>20</v>
      </c>
      <c r="G22" s="25">
        <v>4.26</v>
      </c>
      <c r="H22" s="45">
        <v>420342</v>
      </c>
      <c r="I22" s="46">
        <v>8.7200000000000006</v>
      </c>
      <c r="J22" s="13">
        <v>5</v>
      </c>
      <c r="K22" s="42">
        <v>21.3</v>
      </c>
      <c r="L22" s="26">
        <v>0.375</v>
      </c>
      <c r="M22" s="29">
        <v>2000</v>
      </c>
      <c r="N22" s="22">
        <f t="shared" si="1"/>
        <v>3750</v>
      </c>
    </row>
    <row r="23" spans="2:14" s="1" customFormat="1" ht="15.95" customHeight="1" x14ac:dyDescent="0.2">
      <c r="B23" s="32" t="s">
        <v>21</v>
      </c>
      <c r="C23" s="33"/>
      <c r="D23" s="59"/>
      <c r="E23" s="12" t="s">
        <v>35</v>
      </c>
      <c r="F23" s="25" t="s">
        <v>20</v>
      </c>
      <c r="G23" s="25">
        <v>5.93</v>
      </c>
      <c r="H23" s="45">
        <v>549018</v>
      </c>
      <c r="I23" s="46">
        <v>6.94</v>
      </c>
      <c r="J23" s="13">
        <v>5</v>
      </c>
      <c r="K23" s="42">
        <v>29.65</v>
      </c>
      <c r="L23" s="26">
        <v>0.375</v>
      </c>
      <c r="M23" s="29">
        <v>2508</v>
      </c>
      <c r="N23" s="22">
        <f t="shared" si="1"/>
        <v>4702.5</v>
      </c>
    </row>
    <row r="24" spans="2:14" s="1" customFormat="1" ht="15.95" customHeight="1" x14ac:dyDescent="0.2">
      <c r="B24" s="32" t="s">
        <v>27</v>
      </c>
      <c r="C24" s="33"/>
      <c r="D24" s="59"/>
      <c r="E24" s="12" t="s">
        <v>35</v>
      </c>
      <c r="F24" s="25" t="s">
        <v>20</v>
      </c>
      <c r="G24" s="25">
        <v>6.88</v>
      </c>
      <c r="H24" s="45">
        <v>645525</v>
      </c>
      <c r="I24" s="46">
        <v>11.01</v>
      </c>
      <c r="J24" s="13">
        <v>5</v>
      </c>
      <c r="K24" s="42">
        <v>34.4</v>
      </c>
      <c r="L24" s="26">
        <v>0.375</v>
      </c>
      <c r="M24" s="29">
        <v>4169</v>
      </c>
      <c r="N24" s="22">
        <f t="shared" si="1"/>
        <v>7816.875</v>
      </c>
    </row>
    <row r="25" spans="2:14" s="1" customFormat="1" ht="15.95" customHeight="1" x14ac:dyDescent="0.2">
      <c r="B25" s="32" t="s">
        <v>18</v>
      </c>
      <c r="C25" s="33"/>
      <c r="D25" s="59"/>
      <c r="E25" s="12" t="s">
        <v>35</v>
      </c>
      <c r="F25" s="25" t="s">
        <v>20</v>
      </c>
      <c r="G25" s="25">
        <v>3.76</v>
      </c>
      <c r="H25" s="45">
        <v>424631</v>
      </c>
      <c r="I25" s="46">
        <v>35.79</v>
      </c>
      <c r="J25" s="13">
        <v>6</v>
      </c>
      <c r="K25" s="42">
        <v>22.56</v>
      </c>
      <c r="L25" s="26">
        <v>0.375</v>
      </c>
      <c r="M25" s="29">
        <v>7127</v>
      </c>
      <c r="N25" s="22">
        <f t="shared" si="1"/>
        <v>16035.75</v>
      </c>
    </row>
    <row r="26" spans="2:14" s="1" customFormat="1" ht="15.95" customHeight="1" x14ac:dyDescent="0.2">
      <c r="B26" s="52" t="s">
        <v>41</v>
      </c>
      <c r="C26" s="53"/>
      <c r="D26" s="60"/>
      <c r="E26" s="12" t="s">
        <v>35</v>
      </c>
      <c r="F26" s="25" t="s">
        <v>20</v>
      </c>
      <c r="G26" s="25">
        <v>4.4800000000000004</v>
      </c>
      <c r="H26" s="45">
        <v>325979</v>
      </c>
      <c r="I26" s="46">
        <v>40.61</v>
      </c>
      <c r="J26" s="13">
        <v>4</v>
      </c>
      <c r="K26" s="42">
        <v>17.920000000000002</v>
      </c>
      <c r="L26" s="26">
        <v>0.375</v>
      </c>
      <c r="M26" s="29">
        <v>7308</v>
      </c>
      <c r="N26" s="22">
        <f t="shared" si="1"/>
        <v>10962</v>
      </c>
    </row>
    <row r="27" spans="2:14" s="21" customFormat="1" ht="24" customHeight="1" x14ac:dyDescent="0.2">
      <c r="B27" s="54" t="s">
        <v>25</v>
      </c>
      <c r="C27" s="55"/>
      <c r="D27" s="55"/>
      <c r="E27" s="55"/>
      <c r="F27" s="56"/>
      <c r="G27" s="31"/>
      <c r="H27" s="47">
        <f>SUM(H21:H26)</f>
        <v>2637859</v>
      </c>
      <c r="I27" s="31"/>
      <c r="J27" s="19">
        <f>SUM(J21:J26)</f>
        <v>30</v>
      </c>
      <c r="K27" s="43">
        <f>SUM(K21:K26)</f>
        <v>141.03000000000003</v>
      </c>
      <c r="L27" s="20"/>
      <c r="M27" s="19" t="s">
        <v>10</v>
      </c>
      <c r="N27" s="23">
        <f>SUM(N21:N26)</f>
        <v>47320.875</v>
      </c>
    </row>
    <row r="28" spans="2:14" s="21" customFormat="1" ht="24" customHeight="1" x14ac:dyDescent="0.2">
      <c r="B28" s="50" t="s">
        <v>0</v>
      </c>
      <c r="C28" s="51"/>
      <c r="D28" s="3" t="s">
        <v>4</v>
      </c>
      <c r="E28" s="3" t="s">
        <v>22</v>
      </c>
      <c r="F28" s="2" t="s">
        <v>9</v>
      </c>
      <c r="G28" s="2" t="s">
        <v>31</v>
      </c>
      <c r="H28" s="2" t="s">
        <v>32</v>
      </c>
      <c r="I28" s="2" t="s">
        <v>33</v>
      </c>
      <c r="J28" s="4" t="s">
        <v>5</v>
      </c>
      <c r="K28" s="4" t="s">
        <v>34</v>
      </c>
      <c r="L28" s="5" t="s">
        <v>1</v>
      </c>
      <c r="M28" s="3" t="s">
        <v>2</v>
      </c>
      <c r="N28" s="3" t="s">
        <v>3</v>
      </c>
    </row>
    <row r="29" spans="2:14" s="6" customFormat="1" ht="15.75" x14ac:dyDescent="0.2">
      <c r="B29" s="52" t="s">
        <v>36</v>
      </c>
      <c r="C29" s="53"/>
      <c r="D29" s="48" t="s">
        <v>40</v>
      </c>
      <c r="E29" s="12" t="s">
        <v>37</v>
      </c>
      <c r="F29" s="25" t="s">
        <v>20</v>
      </c>
      <c r="G29" s="25">
        <v>2.36</v>
      </c>
      <c r="H29" s="45">
        <v>115808</v>
      </c>
      <c r="I29" s="46">
        <v>15.93</v>
      </c>
      <c r="J29" s="13">
        <v>2</v>
      </c>
      <c r="K29" s="42">
        <v>4.72</v>
      </c>
      <c r="L29" s="26">
        <v>0.375</v>
      </c>
      <c r="M29" s="29">
        <v>1700</v>
      </c>
      <c r="N29" s="22">
        <f>J29*L29*M29</f>
        <v>1275</v>
      </c>
    </row>
    <row r="30" spans="2:14" ht="18.75" x14ac:dyDescent="0.2">
      <c r="B30" s="54" t="s">
        <v>25</v>
      </c>
      <c r="C30" s="55"/>
      <c r="D30" s="55"/>
      <c r="E30" s="55"/>
      <c r="F30" s="56"/>
      <c r="G30" s="36"/>
      <c r="H30" s="47">
        <f>SUM(H29:H29)</f>
        <v>115808</v>
      </c>
      <c r="I30" s="36"/>
      <c r="J30" s="19">
        <f>SUM(J29:J29)</f>
        <v>2</v>
      </c>
      <c r="K30" s="43">
        <v>4.72</v>
      </c>
      <c r="L30" s="20"/>
      <c r="M30" s="19" t="s">
        <v>10</v>
      </c>
      <c r="N30" s="23">
        <f>SUM(N29:N29)</f>
        <v>1275</v>
      </c>
    </row>
    <row r="31" spans="2:14" ht="25.5" x14ac:dyDescent="0.2">
      <c r="B31" s="39" t="s">
        <v>0</v>
      </c>
      <c r="C31" s="40"/>
      <c r="D31" s="3" t="s">
        <v>4</v>
      </c>
      <c r="E31" s="3" t="s">
        <v>22</v>
      </c>
      <c r="F31" s="2" t="s">
        <v>9</v>
      </c>
      <c r="G31" s="2" t="s">
        <v>31</v>
      </c>
      <c r="H31" s="2" t="s">
        <v>32</v>
      </c>
      <c r="I31" s="2" t="s">
        <v>33</v>
      </c>
      <c r="J31" s="4" t="s">
        <v>5</v>
      </c>
      <c r="K31" s="4" t="s">
        <v>34</v>
      </c>
      <c r="L31" s="5" t="s">
        <v>1</v>
      </c>
      <c r="M31" s="3" t="s">
        <v>2</v>
      </c>
      <c r="N31" s="3" t="s">
        <v>3</v>
      </c>
    </row>
    <row r="32" spans="2:14" ht="15.75" x14ac:dyDescent="0.2">
      <c r="B32" s="34" t="s">
        <v>15</v>
      </c>
      <c r="C32" s="35"/>
      <c r="D32" s="37"/>
      <c r="E32" s="12" t="s">
        <v>23</v>
      </c>
      <c r="F32" s="25" t="s">
        <v>13</v>
      </c>
      <c r="G32" s="25">
        <v>3.04</v>
      </c>
      <c r="H32" s="45">
        <v>435783</v>
      </c>
      <c r="I32" s="25">
        <v>37.619999999999997</v>
      </c>
      <c r="J32" s="13">
        <v>8</v>
      </c>
      <c r="K32" s="42">
        <v>24.32</v>
      </c>
      <c r="L32" s="26">
        <v>1</v>
      </c>
      <c r="M32" s="29">
        <v>2162</v>
      </c>
      <c r="N32" s="22">
        <f t="shared" ref="N32:N39" si="2">J32*L32*M32</f>
        <v>17296</v>
      </c>
    </row>
    <row r="33" spans="1:14" ht="15.75" x14ac:dyDescent="0.2">
      <c r="B33" s="34" t="s">
        <v>16</v>
      </c>
      <c r="C33" s="35"/>
      <c r="D33" s="38"/>
      <c r="E33" s="12" t="s">
        <v>23</v>
      </c>
      <c r="F33" s="25" t="s">
        <v>13</v>
      </c>
      <c r="G33" s="25">
        <v>4.26</v>
      </c>
      <c r="H33" s="45">
        <v>672547</v>
      </c>
      <c r="I33" s="25">
        <v>23.25</v>
      </c>
      <c r="J33" s="13">
        <v>8</v>
      </c>
      <c r="K33" s="42">
        <v>34.08</v>
      </c>
      <c r="L33" s="26">
        <v>1</v>
      </c>
      <c r="M33" s="29">
        <v>2000</v>
      </c>
      <c r="N33" s="22">
        <f t="shared" si="2"/>
        <v>16000</v>
      </c>
    </row>
    <row r="34" spans="1:14" ht="15.75" x14ac:dyDescent="0.2">
      <c r="B34" s="34" t="s">
        <v>21</v>
      </c>
      <c r="C34" s="35"/>
      <c r="D34" s="38"/>
      <c r="E34" s="12" t="s">
        <v>23</v>
      </c>
      <c r="F34" s="25" t="s">
        <v>13</v>
      </c>
      <c r="G34" s="25">
        <v>5.93</v>
      </c>
      <c r="H34" s="45">
        <v>878429</v>
      </c>
      <c r="I34" s="25">
        <v>18.510000000000002</v>
      </c>
      <c r="J34" s="41">
        <v>8</v>
      </c>
      <c r="K34" s="44">
        <v>47.44</v>
      </c>
      <c r="L34" s="26">
        <v>1</v>
      </c>
      <c r="M34" s="29">
        <v>2508</v>
      </c>
      <c r="N34" s="22">
        <f t="shared" si="2"/>
        <v>20064</v>
      </c>
    </row>
    <row r="35" spans="1:14" ht="15.75" x14ac:dyDescent="0.2">
      <c r="B35" s="34" t="s">
        <v>27</v>
      </c>
      <c r="C35" s="35"/>
      <c r="D35" s="49" t="s">
        <v>40</v>
      </c>
      <c r="E35" s="12" t="s">
        <v>23</v>
      </c>
      <c r="F35" s="25" t="s">
        <v>13</v>
      </c>
      <c r="G35" s="25">
        <v>6.88</v>
      </c>
      <c r="H35" s="45">
        <v>1032840</v>
      </c>
      <c r="I35" s="25">
        <v>29.36</v>
      </c>
      <c r="J35" s="13">
        <v>8</v>
      </c>
      <c r="K35" s="42">
        <v>55.04</v>
      </c>
      <c r="L35" s="26">
        <v>1</v>
      </c>
      <c r="M35" s="29">
        <v>4169</v>
      </c>
      <c r="N35" s="22">
        <f t="shared" si="2"/>
        <v>33352</v>
      </c>
    </row>
    <row r="36" spans="1:14" ht="15.75" x14ac:dyDescent="0.2">
      <c r="B36" s="34" t="s">
        <v>18</v>
      </c>
      <c r="C36" s="35"/>
      <c r="D36" s="38"/>
      <c r="E36" s="12" t="s">
        <v>23</v>
      </c>
      <c r="F36" s="25" t="s">
        <v>13</v>
      </c>
      <c r="G36" s="25">
        <v>3.76</v>
      </c>
      <c r="H36" s="45">
        <v>566175</v>
      </c>
      <c r="I36" s="25">
        <v>95.43</v>
      </c>
      <c r="J36" s="13">
        <v>8</v>
      </c>
      <c r="K36" s="42">
        <v>30.08</v>
      </c>
      <c r="L36" s="26">
        <v>1</v>
      </c>
      <c r="M36" s="29">
        <v>7127</v>
      </c>
      <c r="N36" s="22">
        <f t="shared" si="2"/>
        <v>57016</v>
      </c>
    </row>
    <row r="37" spans="1:14" ht="15.75" x14ac:dyDescent="0.2">
      <c r="B37" s="34" t="s">
        <v>41</v>
      </c>
      <c r="C37" s="35"/>
      <c r="D37" s="38"/>
      <c r="E37" s="12" t="s">
        <v>23</v>
      </c>
      <c r="F37" s="25" t="s">
        <v>13</v>
      </c>
      <c r="G37" s="25">
        <v>4.4800000000000004</v>
      </c>
      <c r="H37" s="45">
        <v>162990</v>
      </c>
      <c r="I37" s="25">
        <v>108.29</v>
      </c>
      <c r="J37" s="13">
        <v>2</v>
      </c>
      <c r="K37" s="42">
        <v>8.9600000000000009</v>
      </c>
      <c r="L37" s="26">
        <v>1</v>
      </c>
      <c r="M37" s="29">
        <v>7308</v>
      </c>
      <c r="N37" s="22">
        <f t="shared" si="2"/>
        <v>14616</v>
      </c>
    </row>
    <row r="38" spans="1:14" ht="15.75" x14ac:dyDescent="0.2">
      <c r="B38" s="34" t="s">
        <v>30</v>
      </c>
      <c r="C38" s="35"/>
      <c r="D38" s="38"/>
      <c r="E38" s="12" t="s">
        <v>23</v>
      </c>
      <c r="F38" s="25" t="s">
        <v>13</v>
      </c>
      <c r="G38" s="25">
        <v>2.36</v>
      </c>
      <c r="H38" s="45">
        <v>347425</v>
      </c>
      <c r="I38" s="25">
        <v>27.63</v>
      </c>
      <c r="J38" s="13">
        <v>6</v>
      </c>
      <c r="K38" s="42">
        <v>14.16</v>
      </c>
      <c r="L38" s="26">
        <v>1</v>
      </c>
      <c r="M38" s="29">
        <v>1700</v>
      </c>
      <c r="N38" s="22">
        <f t="shared" si="2"/>
        <v>10200</v>
      </c>
    </row>
    <row r="39" spans="1:14" ht="15.75" x14ac:dyDescent="0.2">
      <c r="B39" s="34" t="s">
        <v>19</v>
      </c>
      <c r="C39" s="35"/>
      <c r="D39" s="38"/>
      <c r="E39" s="12" t="s">
        <v>23</v>
      </c>
      <c r="F39" s="25" t="s">
        <v>13</v>
      </c>
      <c r="G39" s="25">
        <v>5.62</v>
      </c>
      <c r="H39" s="45">
        <v>273651</v>
      </c>
      <c r="I39" s="25">
        <v>59.72</v>
      </c>
      <c r="J39" s="13">
        <v>2</v>
      </c>
      <c r="K39" s="42">
        <v>11.24</v>
      </c>
      <c r="L39" s="26">
        <v>1</v>
      </c>
      <c r="M39" s="29">
        <v>8622</v>
      </c>
      <c r="N39" s="22">
        <f t="shared" si="2"/>
        <v>17244</v>
      </c>
    </row>
    <row r="40" spans="1:14" ht="18.75" x14ac:dyDescent="0.2">
      <c r="B40" s="54" t="s">
        <v>25</v>
      </c>
      <c r="C40" s="55"/>
      <c r="D40" s="55"/>
      <c r="E40" s="55"/>
      <c r="F40" s="56"/>
      <c r="G40" s="31"/>
      <c r="H40" s="47">
        <f>SUM(H32:H39)</f>
        <v>4369840</v>
      </c>
      <c r="I40" s="31"/>
      <c r="J40" s="19">
        <f>SUM(J32:J39)</f>
        <v>50</v>
      </c>
      <c r="K40" s="43">
        <f>SUM(K32:K39)</f>
        <v>225.32</v>
      </c>
      <c r="L40" s="20"/>
      <c r="M40" s="19" t="s">
        <v>10</v>
      </c>
      <c r="N40" s="23">
        <f>SUM(N32:N39)</f>
        <v>185788</v>
      </c>
    </row>
    <row r="41" spans="1:14" ht="18.75" x14ac:dyDescent="0.2">
      <c r="B41" s="54" t="s">
        <v>26</v>
      </c>
      <c r="C41" s="55"/>
      <c r="D41" s="55"/>
      <c r="E41" s="55"/>
      <c r="F41" s="56"/>
      <c r="G41" s="31"/>
      <c r="H41" s="31"/>
      <c r="I41" s="31"/>
      <c r="J41" s="19">
        <f>J19+J27+J30+J40</f>
        <v>132</v>
      </c>
      <c r="K41" s="43"/>
      <c r="L41" s="20"/>
      <c r="M41" s="19" t="s">
        <v>10</v>
      </c>
      <c r="N41" s="23">
        <f>N19+N27+N30+N40</f>
        <v>304054.375</v>
      </c>
    </row>
    <row r="42" spans="1:14" ht="15.75" x14ac:dyDescent="0.2">
      <c r="B42" s="57" t="s">
        <v>39</v>
      </c>
      <c r="C42" s="57"/>
      <c r="D42" s="8"/>
      <c r="E42" s="8"/>
      <c r="F42" s="8"/>
      <c r="G42" s="8"/>
      <c r="H42" s="8"/>
      <c r="I42" s="8"/>
      <c r="J42" s="8"/>
      <c r="K42" s="8"/>
      <c r="L42" s="7"/>
      <c r="M42" s="6"/>
      <c r="N42" s="10"/>
    </row>
    <row r="44" spans="1:14" ht="15.75" x14ac:dyDescent="0.2">
      <c r="A44" s="6" t="s">
        <v>42</v>
      </c>
    </row>
  </sheetData>
  <mergeCells count="22">
    <mergeCell ref="B18:C18"/>
    <mergeCell ref="B12:C12"/>
    <mergeCell ref="B40:F40"/>
    <mergeCell ref="B27:F27"/>
    <mergeCell ref="B9:N9"/>
    <mergeCell ref="B19:F19"/>
    <mergeCell ref="B11:C11"/>
    <mergeCell ref="D11:D18"/>
    <mergeCell ref="B20:C20"/>
    <mergeCell ref="B21:C21"/>
    <mergeCell ref="B10:C10"/>
    <mergeCell ref="B16:C16"/>
    <mergeCell ref="B28:C28"/>
    <mergeCell ref="B29:C29"/>
    <mergeCell ref="B30:F30"/>
    <mergeCell ref="B42:C42"/>
    <mergeCell ref="B13:C13"/>
    <mergeCell ref="B14:C14"/>
    <mergeCell ref="B15:C15"/>
    <mergeCell ref="B41:F41"/>
    <mergeCell ref="D21:D26"/>
    <mergeCell ref="B26:C26"/>
  </mergeCells>
  <printOptions horizontalCentered="1"/>
  <pageMargins left="0" right="0" top="0.31496062992125984" bottom="0.31496062992125984" header="0.31496062992125984" footer="0.39370078740157483"/>
  <pageSetup scale="74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BC4A7B-BB4B-4108-9FDF-0038F472948B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FENASUCRO 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cp:lastPrinted>2020-12-04T17:18:25Z</cp:lastPrinted>
  <dcterms:created xsi:type="dcterms:W3CDTF">2010-10-14T19:08:52Z</dcterms:created>
  <dcterms:modified xsi:type="dcterms:W3CDTF">2023-11-13T12:55:53Z</dcterms:modified>
</cp:coreProperties>
</file>